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23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'Лист1'!$B:$K</definedName>
  </definedNames>
  <calcPr fullCalcOnLoad="1"/>
</workbook>
</file>

<file path=xl/sharedStrings.xml><?xml version="1.0" encoding="utf-8"?>
<sst xmlns="http://schemas.openxmlformats.org/spreadsheetml/2006/main" count="121" uniqueCount="93">
  <si>
    <t>РОО</t>
  </si>
  <si>
    <t>Исходный</t>
  </si>
  <si>
    <t>итого</t>
  </si>
  <si>
    <t>Всего</t>
  </si>
  <si>
    <t>УПСВ</t>
  </si>
  <si>
    <t>Администрация</t>
  </si>
  <si>
    <t>Расходы с уточнен.</t>
  </si>
  <si>
    <t>УИЭР</t>
  </si>
  <si>
    <t>Управление финансов</t>
  </si>
  <si>
    <t>Совет</t>
  </si>
  <si>
    <t>ВСЕГО</t>
  </si>
  <si>
    <t>Всего изменение</t>
  </si>
  <si>
    <t>акты</t>
  </si>
  <si>
    <t>платные</t>
  </si>
  <si>
    <t>пепемещ.</t>
  </si>
  <si>
    <t>Перенос</t>
  </si>
  <si>
    <t>остаток</t>
  </si>
  <si>
    <t>май</t>
  </si>
  <si>
    <t>ЦБС</t>
  </si>
  <si>
    <t>ФАП</t>
  </si>
  <si>
    <t>Перинаиальный</t>
  </si>
  <si>
    <t>Архив</t>
  </si>
  <si>
    <t>Сельчанка</t>
  </si>
  <si>
    <t>Сод.водителя по дог.</t>
  </si>
  <si>
    <t>РЦП "Туберкулез"</t>
  </si>
  <si>
    <t>М/п по газ малоим.</t>
  </si>
  <si>
    <t>РДК, сод.и кред.</t>
  </si>
  <si>
    <t>ремонты</t>
  </si>
  <si>
    <t>СВА</t>
  </si>
  <si>
    <t>Райсовет ,аппарат</t>
  </si>
  <si>
    <t>Админ. ,аппарат</t>
  </si>
  <si>
    <t>д/сады</t>
  </si>
  <si>
    <t>школы</t>
  </si>
  <si>
    <t>стационар</t>
  </si>
  <si>
    <t>поликл</t>
  </si>
  <si>
    <t>РДК</t>
  </si>
  <si>
    <t>Д/мол.</t>
  </si>
  <si>
    <t>ДШИ</t>
  </si>
  <si>
    <t>ДЮСШ</t>
  </si>
  <si>
    <t>ЦДТ</t>
  </si>
  <si>
    <t>РА</t>
  </si>
  <si>
    <t>МО</t>
  </si>
  <si>
    <t>Имеются</t>
  </si>
  <si>
    <t>Необходимо</t>
  </si>
  <si>
    <t>Добавить+,уменьшить-</t>
  </si>
  <si>
    <t>Снято ранее в схеме</t>
  </si>
  <si>
    <t>поликлиника</t>
  </si>
  <si>
    <t>Резерв (РА)</t>
  </si>
  <si>
    <t>131 РА</t>
  </si>
  <si>
    <t>Благ,МО К-Озек</t>
  </si>
  <si>
    <t>Благоустройство</t>
  </si>
  <si>
    <t>летний отдых</t>
  </si>
  <si>
    <t>уведомления</t>
  </si>
  <si>
    <t>ЦРБ детск.столовая</t>
  </si>
  <si>
    <t>родовые сертификаты</t>
  </si>
  <si>
    <t>КЦ ремонт жилья ветеранов</t>
  </si>
  <si>
    <t>Белочка</t>
  </si>
  <si>
    <t>Манжерокская СШ</t>
  </si>
  <si>
    <t>Ремонтв,школ 225</t>
  </si>
  <si>
    <t>классное руководство</t>
  </si>
  <si>
    <t>резервный фонд</t>
  </si>
  <si>
    <t>Майма на спец.техн</t>
  </si>
  <si>
    <t>манжерок на ремонт амб</t>
  </si>
  <si>
    <t>от прод.земли</t>
  </si>
  <si>
    <t>майма берегоукреп</t>
  </si>
  <si>
    <t>В-Карагуж.131фз мебель</t>
  </si>
  <si>
    <t>соузга 131</t>
  </si>
  <si>
    <t>приватизация</t>
  </si>
  <si>
    <t>соф.по техн</t>
  </si>
  <si>
    <t>техника</t>
  </si>
  <si>
    <t>ОАО "РЖКХ"</t>
  </si>
  <si>
    <t>МУП "Водоканал"</t>
  </si>
  <si>
    <t>соф.тех.майма</t>
  </si>
  <si>
    <t>"обеспеч.зем.участков"</t>
  </si>
  <si>
    <t>Восстан.жилья Бжицких</t>
  </si>
  <si>
    <t>Жилье ветеранам</t>
  </si>
  <si>
    <t>МП "счетчики"</t>
  </si>
  <si>
    <t>эМП"Энергосбереж"</t>
  </si>
  <si>
    <t>градостроительная</t>
  </si>
  <si>
    <t>185 фз програм</t>
  </si>
  <si>
    <t>"переселение авар.жилья"</t>
  </si>
  <si>
    <t>ремонт ветеранам</t>
  </si>
  <si>
    <t>стационар ремонт</t>
  </si>
  <si>
    <t>скарая аренда гарада</t>
  </si>
  <si>
    <t>фин.резерв</t>
  </si>
  <si>
    <t>подготовка к зиме</t>
  </si>
  <si>
    <t>Расшифровки к изменению бюджета МО "Майминский район" на 2010 год</t>
  </si>
  <si>
    <t>"отходы"</t>
  </si>
  <si>
    <t xml:space="preserve">ЦБС </t>
  </si>
  <si>
    <t>дом молодежи на содержание</t>
  </si>
  <si>
    <t>содержание МС</t>
  </si>
  <si>
    <t>ремонт линий э/передач</t>
  </si>
  <si>
    <t>школы/детсады 211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</si>
</sst>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Alignment="1">
      <alignment/>
    </xf>
    <xf numFmtId="2" fontId="2" fillId="0" borderId="1" xfId="0" applyNumberFormat="1" applyFont="1" applyBorder="1" applyAlignment="1">
      <alignment/>
    </xf>
    <xf numFmtId="2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Fill="1" applyBorder="1" applyAlignment="1">
      <alignment/>
    </xf>
    <xf numFmtId="2" fontId="2" fillId="0" borderId="2" xfId="0" applyNumberFormat="1" applyFont="1" applyBorder="1" applyAlignment="1">
      <alignment/>
    </xf>
    <xf numFmtId="2" fontId="2" fillId="0" borderId="3" xfId="0" applyNumberFormat="1" applyFont="1" applyBorder="1" applyAlignment="1">
      <alignment/>
    </xf>
    <xf numFmtId="2" fontId="3" fillId="0" borderId="3" xfId="0" applyNumberFormat="1" applyFont="1" applyBorder="1" applyAlignment="1">
      <alignment/>
    </xf>
    <xf numFmtId="2" fontId="2" fillId="0" borderId="4" xfId="0" applyNumberFormat="1" applyFont="1" applyBorder="1" applyAlignment="1">
      <alignment/>
    </xf>
    <xf numFmtId="2" fontId="2" fillId="0" borderId="5" xfId="0" applyNumberFormat="1" applyFont="1" applyBorder="1" applyAlignment="1">
      <alignment/>
    </xf>
    <xf numFmtId="2" fontId="2" fillId="0" borderId="6" xfId="0" applyNumberFormat="1" applyFont="1" applyBorder="1" applyAlignment="1">
      <alignment/>
    </xf>
    <xf numFmtId="2" fontId="0" fillId="0" borderId="5" xfId="0" applyNumberFormat="1" applyBorder="1" applyAlignment="1">
      <alignment/>
    </xf>
    <xf numFmtId="0" fontId="1" fillId="0" borderId="5" xfId="0" applyFont="1" applyBorder="1" applyAlignment="1">
      <alignment/>
    </xf>
    <xf numFmtId="49" fontId="0" fillId="0" borderId="5" xfId="0" applyNumberFormat="1" applyBorder="1" applyAlignment="1">
      <alignment horizontal="right"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2" fontId="2" fillId="2" borderId="9" xfId="0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/>
    </xf>
    <xf numFmtId="0" fontId="2" fillId="0" borderId="6" xfId="0" applyFont="1" applyBorder="1" applyAlignment="1">
      <alignment/>
    </xf>
    <xf numFmtId="0" fontId="2" fillId="0" borderId="5" xfId="0" applyFont="1" applyBorder="1" applyAlignment="1">
      <alignment/>
    </xf>
    <xf numFmtId="0" fontId="0" fillId="0" borderId="13" xfId="0" applyBorder="1" applyAlignment="1">
      <alignment/>
    </xf>
    <xf numFmtId="0" fontId="2" fillId="2" borderId="9" xfId="0" applyFont="1" applyFill="1" applyBorder="1" applyAlignment="1">
      <alignment/>
    </xf>
    <xf numFmtId="0" fontId="2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4" fillId="0" borderId="5" xfId="0" applyFont="1" applyBorder="1" applyAlignment="1">
      <alignment/>
    </xf>
    <xf numFmtId="2" fontId="0" fillId="0" borderId="13" xfId="0" applyNumberFormat="1" applyBorder="1" applyAlignment="1">
      <alignment/>
    </xf>
    <xf numFmtId="2" fontId="2" fillId="0" borderId="13" xfId="0" applyNumberFormat="1" applyFont="1" applyBorder="1" applyAlignment="1">
      <alignment/>
    </xf>
    <xf numFmtId="0" fontId="0" fillId="0" borderId="5" xfId="0" applyFont="1" applyBorder="1" applyAlignment="1">
      <alignment/>
    </xf>
    <xf numFmtId="2" fontId="0" fillId="0" borderId="5" xfId="0" applyNumberFormat="1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Fill="1" applyBorder="1" applyAlignment="1">
      <alignment/>
    </xf>
    <xf numFmtId="2" fontId="4" fillId="0" borderId="3" xfId="0" applyNumberFormat="1" applyFont="1" applyBorder="1" applyAlignment="1">
      <alignment/>
    </xf>
    <xf numFmtId="14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vertical="justify"/>
    </xf>
    <xf numFmtId="0" fontId="0" fillId="0" borderId="1" xfId="0" applyFill="1" applyBorder="1" applyAlignment="1">
      <alignment horizontal="center"/>
    </xf>
    <xf numFmtId="2" fontId="2" fillId="0" borderId="0" xfId="0" applyNumberFormat="1" applyFont="1" applyFill="1" applyAlignment="1">
      <alignment/>
    </xf>
    <xf numFmtId="0" fontId="0" fillId="0" borderId="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2"/>
  <sheetViews>
    <sheetView tabSelected="1" workbookViewId="0" topLeftCell="A1">
      <pane xSplit="1" ySplit="3" topLeftCell="B7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3" sqref="A13"/>
    </sheetView>
  </sheetViews>
  <sheetFormatPr defaultColWidth="9.00390625" defaultRowHeight="12.75"/>
  <cols>
    <col min="1" max="1" width="17.875" style="0" customWidth="1"/>
    <col min="2" max="2" width="17.00390625" style="0" customWidth="1"/>
    <col min="3" max="3" width="11.75390625" style="0" customWidth="1"/>
    <col min="4" max="4" width="13.125" style="0" customWidth="1"/>
    <col min="5" max="5" width="11.625" style="0" customWidth="1"/>
    <col min="6" max="6" width="11.00390625" style="0" customWidth="1"/>
    <col min="7" max="7" width="11.625" style="0" customWidth="1"/>
    <col min="8" max="8" width="10.25390625" style="0" customWidth="1"/>
    <col min="9" max="9" width="11.875" style="0" customWidth="1"/>
    <col min="10" max="10" width="10.25390625" style="0" customWidth="1"/>
    <col min="11" max="11" width="13.875" style="0" customWidth="1"/>
  </cols>
  <sheetData>
    <row r="1" spans="1:10" ht="12.75">
      <c r="A1" s="3" t="s">
        <v>86</v>
      </c>
      <c r="J1" s="3" t="s">
        <v>17</v>
      </c>
    </row>
    <row r="2" spans="1:11" ht="13.5" thickBot="1">
      <c r="A2" s="3" t="s">
        <v>0</v>
      </c>
      <c r="B2" s="1"/>
      <c r="C2" s="1"/>
      <c r="D2" s="1"/>
      <c r="E2" s="1"/>
      <c r="F2" s="1"/>
      <c r="G2" s="1"/>
      <c r="H2" s="1"/>
      <c r="I2" s="43">
        <v>40317</v>
      </c>
      <c r="J2" s="1"/>
      <c r="K2" s="1"/>
    </row>
    <row r="3" spans="1:12" ht="12.75">
      <c r="A3" s="9" t="s">
        <v>1</v>
      </c>
      <c r="B3" s="10" t="s">
        <v>63</v>
      </c>
      <c r="C3" s="11" t="s">
        <v>16</v>
      </c>
      <c r="D3" s="10" t="s">
        <v>13</v>
      </c>
      <c r="E3" s="10">
        <v>1100</v>
      </c>
      <c r="F3" s="10" t="s">
        <v>14</v>
      </c>
      <c r="G3" s="42" t="s">
        <v>52</v>
      </c>
      <c r="H3" s="10" t="s">
        <v>12</v>
      </c>
      <c r="I3" s="10" t="s">
        <v>27</v>
      </c>
      <c r="J3" s="11"/>
      <c r="K3" s="12" t="s">
        <v>2</v>
      </c>
      <c r="L3" s="1"/>
    </row>
    <row r="4" spans="1:12" ht="12.75">
      <c r="A4" s="13"/>
      <c r="B4" s="5"/>
      <c r="C4" s="5"/>
      <c r="D4" s="5"/>
      <c r="E4" s="5"/>
      <c r="F4" s="5"/>
      <c r="G4" s="5"/>
      <c r="H4" s="5"/>
      <c r="I4" s="5"/>
      <c r="J4" s="5"/>
      <c r="K4" s="14">
        <v>226188419.5</v>
      </c>
      <c r="L4" s="1"/>
    </row>
    <row r="5" spans="1:15" ht="12.75">
      <c r="A5" s="15" t="s">
        <v>57</v>
      </c>
      <c r="B5" s="5"/>
      <c r="C5" s="5"/>
      <c r="D5" s="5"/>
      <c r="E5" s="5"/>
      <c r="F5" s="5"/>
      <c r="G5" s="5"/>
      <c r="H5" s="5">
        <v>-780</v>
      </c>
      <c r="I5" s="5"/>
      <c r="J5" s="5"/>
      <c r="K5" s="14">
        <f aca="true" t="shared" si="0" ref="K5:K13">SUM(B5:J5)</f>
        <v>-780</v>
      </c>
      <c r="L5" s="1"/>
      <c r="M5" s="1"/>
      <c r="N5" s="1"/>
      <c r="O5" s="1"/>
    </row>
    <row r="6" spans="1:15" ht="12.75">
      <c r="A6" s="15" t="s">
        <v>56</v>
      </c>
      <c r="B6" s="5"/>
      <c r="C6" s="5"/>
      <c r="D6" s="5"/>
      <c r="E6" s="5"/>
      <c r="F6" s="5"/>
      <c r="G6" s="5"/>
      <c r="H6" s="5">
        <v>-532</v>
      </c>
      <c r="I6" s="5"/>
      <c r="J6" s="5"/>
      <c r="K6" s="14">
        <f t="shared" si="0"/>
        <v>-532</v>
      </c>
      <c r="L6" s="1"/>
      <c r="M6" s="1"/>
      <c r="N6" s="1"/>
      <c r="O6" s="1"/>
    </row>
    <row r="7" spans="1:15" ht="12.75">
      <c r="A7" s="15" t="s">
        <v>38</v>
      </c>
      <c r="B7" s="5"/>
      <c r="C7" s="5">
        <v>131300</v>
      </c>
      <c r="D7" s="5"/>
      <c r="E7" s="5"/>
      <c r="F7" s="5"/>
      <c r="G7" s="5"/>
      <c r="H7" s="5"/>
      <c r="I7" s="5"/>
      <c r="J7" s="5"/>
      <c r="K7" s="14">
        <f t="shared" si="0"/>
        <v>131300</v>
      </c>
      <c r="L7" s="1"/>
      <c r="M7" s="1"/>
      <c r="N7" s="1"/>
      <c r="O7" s="1"/>
    </row>
    <row r="8" spans="1:15" ht="12.75">
      <c r="A8" s="15" t="s">
        <v>51</v>
      </c>
      <c r="B8" s="5"/>
      <c r="C8" s="5"/>
      <c r="D8" s="5"/>
      <c r="E8" s="5"/>
      <c r="F8" s="5"/>
      <c r="G8" s="5">
        <v>1745000</v>
      </c>
      <c r="H8" s="5"/>
      <c r="I8" s="5"/>
      <c r="J8" s="5"/>
      <c r="K8" s="14">
        <f t="shared" si="0"/>
        <v>1745000</v>
      </c>
      <c r="L8" s="1"/>
      <c r="M8" s="1"/>
      <c r="N8" s="1"/>
      <c r="O8" s="1"/>
    </row>
    <row r="9" spans="1:15" ht="12.75">
      <c r="A9" s="15" t="s">
        <v>58</v>
      </c>
      <c r="B9" s="6">
        <v>45000</v>
      </c>
      <c r="C9" s="6"/>
      <c r="D9" s="6"/>
      <c r="E9" s="6"/>
      <c r="F9" s="6">
        <v>-750000</v>
      </c>
      <c r="G9" s="6"/>
      <c r="H9" s="6"/>
      <c r="I9" s="6"/>
      <c r="J9" s="6"/>
      <c r="K9" s="14">
        <f t="shared" si="0"/>
        <v>-705000</v>
      </c>
      <c r="M9" s="1"/>
      <c r="N9" s="1"/>
      <c r="O9" s="1"/>
    </row>
    <row r="10" spans="1:15" ht="12.75">
      <c r="A10" s="17" t="s">
        <v>59</v>
      </c>
      <c r="B10" s="6"/>
      <c r="C10" s="6"/>
      <c r="D10" s="6"/>
      <c r="E10" s="6"/>
      <c r="F10" s="28"/>
      <c r="G10" s="6">
        <v>2911845</v>
      </c>
      <c r="H10" s="6"/>
      <c r="I10" s="6"/>
      <c r="J10" s="6"/>
      <c r="K10" s="14">
        <f t="shared" si="0"/>
        <v>2911845</v>
      </c>
      <c r="M10" s="1"/>
      <c r="N10" s="1"/>
      <c r="O10" s="1"/>
    </row>
    <row r="11" spans="1:11" ht="12.75">
      <c r="A11" s="25" t="s">
        <v>39</v>
      </c>
      <c r="B11" s="6"/>
      <c r="C11" s="6"/>
      <c r="D11" s="6"/>
      <c r="E11" s="6"/>
      <c r="F11" s="6">
        <v>450000</v>
      </c>
      <c r="G11" s="6"/>
      <c r="H11" s="6"/>
      <c r="I11" s="6"/>
      <c r="J11" s="6"/>
      <c r="K11" s="14">
        <f t="shared" si="0"/>
        <v>450000</v>
      </c>
    </row>
    <row r="12" spans="1:11" ht="12.75">
      <c r="A12" s="17" t="s">
        <v>92</v>
      </c>
      <c r="B12" s="6">
        <v>930000</v>
      </c>
      <c r="C12" s="6"/>
      <c r="D12" s="6"/>
      <c r="E12" s="6"/>
      <c r="F12" s="8"/>
      <c r="G12" s="6"/>
      <c r="H12" s="6"/>
      <c r="I12" s="6"/>
      <c r="J12" s="6"/>
      <c r="K12" s="14">
        <f t="shared" si="0"/>
        <v>930000</v>
      </c>
    </row>
    <row r="13" spans="1:11" ht="12.75">
      <c r="A13" s="13" t="s">
        <v>3</v>
      </c>
      <c r="B13" s="4">
        <f aca="true" t="shared" si="1" ref="B13:J13">SUM(B5:B12)</f>
        <v>975000</v>
      </c>
      <c r="C13" s="4">
        <f t="shared" si="1"/>
        <v>131300</v>
      </c>
      <c r="D13" s="4">
        <f t="shared" si="1"/>
        <v>0</v>
      </c>
      <c r="E13" s="4">
        <f t="shared" si="1"/>
        <v>0</v>
      </c>
      <c r="F13" s="4">
        <f t="shared" si="1"/>
        <v>-300000</v>
      </c>
      <c r="G13" s="4">
        <f t="shared" si="1"/>
        <v>4656845</v>
      </c>
      <c r="H13" s="4">
        <f t="shared" si="1"/>
        <v>-1312</v>
      </c>
      <c r="I13" s="4">
        <f t="shared" si="1"/>
        <v>0</v>
      </c>
      <c r="J13" s="4">
        <f t="shared" si="1"/>
        <v>0</v>
      </c>
      <c r="K13" s="14">
        <f t="shared" si="0"/>
        <v>5461833</v>
      </c>
    </row>
    <row r="14" spans="1:11" ht="13.5" thickBot="1">
      <c r="A14" s="18" t="s">
        <v>6</v>
      </c>
      <c r="B14" s="19"/>
      <c r="C14" s="19"/>
      <c r="D14" s="19"/>
      <c r="E14" s="19"/>
      <c r="F14" s="19"/>
      <c r="G14" s="19"/>
      <c r="H14" s="19"/>
      <c r="I14" s="19"/>
      <c r="J14" s="19"/>
      <c r="K14" s="20">
        <f>K4+K13</f>
        <v>231650252.5</v>
      </c>
    </row>
    <row r="15" spans="1:11" ht="13.5" thickBot="1">
      <c r="A15" s="2" t="s">
        <v>2</v>
      </c>
      <c r="B15" s="2"/>
      <c r="C15" s="2"/>
      <c r="D15" s="2"/>
      <c r="E15" s="2"/>
      <c r="F15" s="2"/>
      <c r="G15" s="2"/>
      <c r="H15" s="2"/>
      <c r="I15" s="2"/>
      <c r="J15" s="2"/>
      <c r="K15" s="47"/>
    </row>
    <row r="16" spans="1:11" ht="12.75">
      <c r="A16" s="21" t="s">
        <v>4</v>
      </c>
      <c r="B16" s="22"/>
      <c r="C16" s="22"/>
      <c r="D16" s="22"/>
      <c r="E16" s="22"/>
      <c r="F16" s="22"/>
      <c r="G16" s="22"/>
      <c r="H16" s="22"/>
      <c r="I16" s="22"/>
      <c r="J16" s="22"/>
      <c r="K16" s="23"/>
    </row>
    <row r="17" spans="1:11" ht="12.75">
      <c r="A17" s="13" t="s">
        <v>1</v>
      </c>
      <c r="B17" s="4"/>
      <c r="C17" s="6"/>
      <c r="D17" s="6"/>
      <c r="E17" s="6"/>
      <c r="F17" s="40"/>
      <c r="G17" s="6"/>
      <c r="H17" s="6"/>
      <c r="I17" s="6"/>
      <c r="J17" s="6"/>
      <c r="K17" s="26">
        <v>203122624.5</v>
      </c>
    </row>
    <row r="18" spans="1:11" ht="12.75">
      <c r="A18" s="37" t="s">
        <v>81</v>
      </c>
      <c r="B18" s="4"/>
      <c r="C18" s="6"/>
      <c r="D18" s="6"/>
      <c r="E18" s="38"/>
      <c r="F18" s="6">
        <v>-890000</v>
      </c>
      <c r="G18" s="39"/>
      <c r="H18" s="6"/>
      <c r="I18" s="6"/>
      <c r="J18" s="6"/>
      <c r="K18" s="26">
        <f>SUM(B18:J18)</f>
        <v>-890000</v>
      </c>
    </row>
    <row r="19" spans="1:11" ht="12.75">
      <c r="A19" s="25" t="s">
        <v>51</v>
      </c>
      <c r="B19" s="6"/>
      <c r="C19" s="6"/>
      <c r="D19" s="6"/>
      <c r="E19" s="6"/>
      <c r="F19" s="6"/>
      <c r="G19" s="6">
        <v>1910000</v>
      </c>
      <c r="H19" s="6"/>
      <c r="I19" s="6"/>
      <c r="J19" s="6"/>
      <c r="K19" s="26">
        <f aca="true" t="shared" si="2" ref="K19:K31">SUM(B19:J19)</f>
        <v>1910000</v>
      </c>
    </row>
    <row r="20" spans="1:11" ht="12.75">
      <c r="A20" s="25" t="s">
        <v>46</v>
      </c>
      <c r="B20" s="6"/>
      <c r="C20" s="6"/>
      <c r="D20" s="6">
        <v>-175444</v>
      </c>
      <c r="E20" s="6"/>
      <c r="F20" s="6"/>
      <c r="G20" s="6"/>
      <c r="H20" s="6"/>
      <c r="I20" s="6"/>
      <c r="J20" s="6"/>
      <c r="K20" s="26">
        <f t="shared" si="2"/>
        <v>-175444</v>
      </c>
    </row>
    <row r="21" spans="1:11" ht="12.75">
      <c r="A21" s="25" t="s">
        <v>82</v>
      </c>
      <c r="B21" s="6">
        <v>100000</v>
      </c>
      <c r="C21" s="6"/>
      <c r="D21" s="6"/>
      <c r="E21" s="6"/>
      <c r="F21" s="6"/>
      <c r="G21" s="6"/>
      <c r="H21" s="6"/>
      <c r="I21" s="6"/>
      <c r="J21" s="6"/>
      <c r="K21" s="26">
        <f t="shared" si="2"/>
        <v>100000</v>
      </c>
    </row>
    <row r="22" spans="1:11" ht="12.75">
      <c r="A22" s="25" t="s">
        <v>88</v>
      </c>
      <c r="B22" s="6">
        <v>50000</v>
      </c>
      <c r="C22" s="6"/>
      <c r="D22" s="6"/>
      <c r="E22" s="6"/>
      <c r="F22" s="6"/>
      <c r="G22" s="6">
        <v>44000</v>
      </c>
      <c r="H22" s="6"/>
      <c r="I22" s="6"/>
      <c r="J22" s="6"/>
      <c r="K22" s="26">
        <f t="shared" si="2"/>
        <v>94000</v>
      </c>
    </row>
    <row r="23" spans="1:11" ht="12.75">
      <c r="A23" s="25" t="s">
        <v>83</v>
      </c>
      <c r="B23" s="6">
        <v>50000</v>
      </c>
      <c r="C23" s="6"/>
      <c r="D23" s="6"/>
      <c r="E23" s="6"/>
      <c r="F23" s="6"/>
      <c r="G23" s="6"/>
      <c r="H23" s="6"/>
      <c r="I23" s="6"/>
      <c r="J23" s="6"/>
      <c r="K23" s="26">
        <f t="shared" si="2"/>
        <v>50000</v>
      </c>
    </row>
    <row r="24" spans="1:11" ht="12.75">
      <c r="A24" s="25" t="s">
        <v>26</v>
      </c>
      <c r="B24" s="6"/>
      <c r="C24" s="6">
        <v>261277</v>
      </c>
      <c r="D24" s="6"/>
      <c r="E24" s="6"/>
      <c r="F24" s="6"/>
      <c r="G24" s="6"/>
      <c r="H24" s="6"/>
      <c r="I24" s="6">
        <v>300000</v>
      </c>
      <c r="J24" s="6"/>
      <c r="K24" s="26">
        <f t="shared" si="2"/>
        <v>561277</v>
      </c>
    </row>
    <row r="25" spans="1:11" ht="12.75">
      <c r="A25" s="25" t="s">
        <v>23</v>
      </c>
      <c r="B25" s="6"/>
      <c r="C25" s="6"/>
      <c r="D25" s="6"/>
      <c r="E25" s="6"/>
      <c r="F25" s="6"/>
      <c r="G25" s="6"/>
      <c r="H25" s="6"/>
      <c r="I25" s="6"/>
      <c r="J25" s="6"/>
      <c r="K25" s="26">
        <f t="shared" si="2"/>
        <v>0</v>
      </c>
    </row>
    <row r="26" spans="1:11" ht="12.75">
      <c r="A26" s="25" t="s">
        <v>55</v>
      </c>
      <c r="B26" s="6"/>
      <c r="C26" s="6"/>
      <c r="D26" s="6"/>
      <c r="E26" s="6"/>
      <c r="F26" s="6">
        <v>890000</v>
      </c>
      <c r="G26" s="6"/>
      <c r="H26" s="6"/>
      <c r="I26" s="6"/>
      <c r="J26" s="6"/>
      <c r="K26" s="26">
        <f t="shared" si="2"/>
        <v>890000</v>
      </c>
    </row>
    <row r="27" spans="1:11" ht="12.75">
      <c r="A27" s="25" t="s">
        <v>25</v>
      </c>
      <c r="B27" s="6"/>
      <c r="C27" s="6"/>
      <c r="D27" s="6"/>
      <c r="E27" s="6"/>
      <c r="F27" s="6"/>
      <c r="G27" s="6"/>
      <c r="H27" s="6"/>
      <c r="I27" s="6"/>
      <c r="J27" s="6"/>
      <c r="K27" s="26">
        <f t="shared" si="2"/>
        <v>0</v>
      </c>
    </row>
    <row r="28" spans="1:11" ht="12.75">
      <c r="A28" s="25" t="s">
        <v>89</v>
      </c>
      <c r="B28" s="6">
        <v>147000</v>
      </c>
      <c r="C28" s="6">
        <v>249000</v>
      </c>
      <c r="D28" s="6"/>
      <c r="E28" s="6"/>
      <c r="F28" s="6"/>
      <c r="G28" s="6"/>
      <c r="H28" s="6"/>
      <c r="I28" s="6"/>
      <c r="J28" s="6"/>
      <c r="K28" s="26">
        <f t="shared" si="2"/>
        <v>396000</v>
      </c>
    </row>
    <row r="29" spans="1:11" ht="12.75">
      <c r="A29" s="25" t="s">
        <v>24</v>
      </c>
      <c r="B29" s="6"/>
      <c r="C29" s="6"/>
      <c r="D29" s="6"/>
      <c r="E29" s="6"/>
      <c r="F29" s="8"/>
      <c r="G29" s="6"/>
      <c r="H29" s="6"/>
      <c r="I29" s="6"/>
      <c r="J29" s="6"/>
      <c r="K29" s="26">
        <f t="shared" si="2"/>
        <v>0</v>
      </c>
    </row>
    <row r="30" spans="1:11" ht="12.75">
      <c r="A30" s="25" t="s">
        <v>53</v>
      </c>
      <c r="B30" s="6"/>
      <c r="C30" s="6">
        <v>268000</v>
      </c>
      <c r="D30" s="6"/>
      <c r="E30" s="6"/>
      <c r="F30" s="8"/>
      <c r="G30" s="6"/>
      <c r="H30" s="6"/>
      <c r="I30" s="6"/>
      <c r="J30" s="6"/>
      <c r="K30" s="26">
        <f t="shared" si="2"/>
        <v>268000</v>
      </c>
    </row>
    <row r="31" spans="1:11" ht="12.75">
      <c r="A31" s="25" t="s">
        <v>54</v>
      </c>
      <c r="B31" s="6"/>
      <c r="C31" s="6"/>
      <c r="D31" s="6">
        <v>2607034</v>
      </c>
      <c r="E31" s="6"/>
      <c r="F31" s="8"/>
      <c r="G31" s="6"/>
      <c r="H31" s="6"/>
      <c r="I31" s="6"/>
      <c r="J31" s="6"/>
      <c r="K31" s="26">
        <f t="shared" si="2"/>
        <v>2607034</v>
      </c>
    </row>
    <row r="32" spans="1:11" ht="12.75">
      <c r="A32" s="27" t="s">
        <v>2</v>
      </c>
      <c r="B32" s="4">
        <f aca="true" t="shared" si="3" ref="B32:J32">SUM(B18:B31)</f>
        <v>347000</v>
      </c>
      <c r="C32" s="4">
        <f t="shared" si="3"/>
        <v>778277</v>
      </c>
      <c r="D32" s="4">
        <f t="shared" si="3"/>
        <v>2431590</v>
      </c>
      <c r="E32" s="4">
        <f t="shared" si="3"/>
        <v>0</v>
      </c>
      <c r="F32" s="4">
        <f t="shared" si="3"/>
        <v>0</v>
      </c>
      <c r="G32" s="4">
        <f t="shared" si="3"/>
        <v>1954000</v>
      </c>
      <c r="H32" s="4">
        <f t="shared" si="3"/>
        <v>0</v>
      </c>
      <c r="I32" s="4">
        <f t="shared" si="3"/>
        <v>300000</v>
      </c>
      <c r="J32" s="4">
        <f t="shared" si="3"/>
        <v>0</v>
      </c>
      <c r="K32" s="26">
        <f>SUM(B32:J32)</f>
        <v>5810867</v>
      </c>
    </row>
    <row r="33" spans="1:11" ht="13.5" thickBot="1">
      <c r="A33" s="18" t="s">
        <v>6</v>
      </c>
      <c r="B33" s="19"/>
      <c r="C33" s="19"/>
      <c r="D33" s="19"/>
      <c r="E33" s="19"/>
      <c r="F33" s="19"/>
      <c r="G33" s="19"/>
      <c r="H33" s="19"/>
      <c r="I33" s="19"/>
      <c r="J33" s="19"/>
      <c r="K33" s="20">
        <f>K17+K32</f>
        <v>208933491.5</v>
      </c>
    </row>
    <row r="34" ht="13.5" thickBot="1">
      <c r="K34" s="1"/>
    </row>
    <row r="35" spans="1:11" ht="12.75">
      <c r="A35" s="21" t="s">
        <v>5</v>
      </c>
      <c r="B35" s="22"/>
      <c r="C35" s="22"/>
      <c r="D35" s="22"/>
      <c r="E35" s="22"/>
      <c r="F35" s="22"/>
      <c r="G35" s="22"/>
      <c r="H35" s="22"/>
      <c r="I35" s="22"/>
      <c r="J35" s="22"/>
      <c r="K35" s="23"/>
    </row>
    <row r="36" spans="1:11" ht="12.75">
      <c r="A36" s="13" t="s">
        <v>1</v>
      </c>
      <c r="B36" s="7"/>
      <c r="C36" s="6"/>
      <c r="D36" s="6"/>
      <c r="E36" s="6"/>
      <c r="F36" s="6"/>
      <c r="G36" s="6"/>
      <c r="H36" s="6"/>
      <c r="I36" s="6"/>
      <c r="J36" s="6"/>
      <c r="K36" s="26">
        <v>13512200</v>
      </c>
    </row>
    <row r="37" spans="1:11" ht="12.75">
      <c r="A37" s="37" t="s">
        <v>20</v>
      </c>
      <c r="B37" s="7"/>
      <c r="C37" s="6"/>
      <c r="D37" s="6"/>
      <c r="E37" s="6"/>
      <c r="F37" s="6"/>
      <c r="G37" s="6"/>
      <c r="H37" s="6"/>
      <c r="I37" s="6"/>
      <c r="J37" s="6"/>
      <c r="K37" s="26">
        <f aca="true" t="shared" si="4" ref="K37:K43">SUM(B37:J37)</f>
        <v>0</v>
      </c>
    </row>
    <row r="38" spans="1:11" ht="12.75">
      <c r="A38" s="25" t="s">
        <v>21</v>
      </c>
      <c r="B38" s="6"/>
      <c r="C38" s="6"/>
      <c r="D38" s="6"/>
      <c r="E38" s="6"/>
      <c r="F38" s="6"/>
      <c r="G38" s="6"/>
      <c r="H38" s="6"/>
      <c r="I38" s="6"/>
      <c r="J38" s="6"/>
      <c r="K38" s="26">
        <f t="shared" si="4"/>
        <v>0</v>
      </c>
    </row>
    <row r="39" spans="1:11" ht="12.75">
      <c r="A39" s="25" t="s">
        <v>29</v>
      </c>
      <c r="B39" s="6"/>
      <c r="C39" s="6"/>
      <c r="D39" s="6"/>
      <c r="E39" s="6"/>
      <c r="F39" s="6"/>
      <c r="G39" s="6"/>
      <c r="H39" s="6"/>
      <c r="I39" s="6"/>
      <c r="J39" s="6"/>
      <c r="K39" s="26">
        <f t="shared" si="4"/>
        <v>0</v>
      </c>
    </row>
    <row r="40" spans="1:11" ht="12.75">
      <c r="A40" s="25" t="s">
        <v>30</v>
      </c>
      <c r="B40" s="6"/>
      <c r="C40" s="6"/>
      <c r="D40" s="6"/>
      <c r="E40" s="6"/>
      <c r="F40" s="6"/>
      <c r="G40" s="6"/>
      <c r="H40" s="6"/>
      <c r="I40" s="6"/>
      <c r="J40" s="6"/>
      <c r="K40" s="26">
        <f t="shared" si="4"/>
        <v>0</v>
      </c>
    </row>
    <row r="41" spans="1:11" ht="12.75">
      <c r="A41" s="25" t="s">
        <v>50</v>
      </c>
      <c r="B41" s="6"/>
      <c r="C41" s="6"/>
      <c r="D41" s="6"/>
      <c r="E41" s="6"/>
      <c r="F41" s="6"/>
      <c r="G41" s="6"/>
      <c r="H41" s="6"/>
      <c r="I41" s="6"/>
      <c r="J41" s="6"/>
      <c r="K41" s="26">
        <f t="shared" si="4"/>
        <v>0</v>
      </c>
    </row>
    <row r="42" spans="1:11" ht="12.75">
      <c r="A42" s="25"/>
      <c r="B42" s="6"/>
      <c r="C42" s="6"/>
      <c r="D42" s="6"/>
      <c r="E42" s="6"/>
      <c r="F42" s="6"/>
      <c r="G42" s="6"/>
      <c r="H42" s="6"/>
      <c r="I42" s="6"/>
      <c r="J42" s="6"/>
      <c r="K42" s="26">
        <f t="shared" si="4"/>
        <v>0</v>
      </c>
    </row>
    <row r="43" spans="1:11" ht="12.75">
      <c r="A43" s="27" t="s">
        <v>2</v>
      </c>
      <c r="B43" s="7">
        <f>SUM(B37:B42)</f>
        <v>0</v>
      </c>
      <c r="C43" s="7">
        <f aca="true" t="shared" si="5" ref="C43:J43">SUM(C37:C42)</f>
        <v>0</v>
      </c>
      <c r="D43" s="7">
        <f t="shared" si="5"/>
        <v>0</v>
      </c>
      <c r="E43" s="7">
        <f t="shared" si="5"/>
        <v>0</v>
      </c>
      <c r="F43" s="7">
        <f t="shared" si="5"/>
        <v>0</v>
      </c>
      <c r="G43" s="7">
        <f t="shared" si="5"/>
        <v>0</v>
      </c>
      <c r="H43" s="7">
        <f t="shared" si="5"/>
        <v>0</v>
      </c>
      <c r="I43" s="7">
        <f t="shared" si="5"/>
        <v>0</v>
      </c>
      <c r="J43" s="7">
        <f t="shared" si="5"/>
        <v>0</v>
      </c>
      <c r="K43" s="26">
        <f t="shared" si="4"/>
        <v>0</v>
      </c>
    </row>
    <row r="44" spans="1:11" ht="13.5" thickBot="1">
      <c r="A44" s="18" t="s">
        <v>6</v>
      </c>
      <c r="B44" s="19"/>
      <c r="C44" s="19"/>
      <c r="D44" s="19"/>
      <c r="E44" s="19"/>
      <c r="F44" s="19"/>
      <c r="G44" s="19"/>
      <c r="H44" s="19"/>
      <c r="I44" s="19"/>
      <c r="J44" s="19"/>
      <c r="K44" s="29">
        <f>K36+K43</f>
        <v>13512200</v>
      </c>
    </row>
    <row r="45" spans="1:11" ht="12.75">
      <c r="A45" s="30" t="s">
        <v>7</v>
      </c>
      <c r="B45" s="31"/>
      <c r="C45" s="31"/>
      <c r="D45" s="31"/>
      <c r="E45" s="31"/>
      <c r="F45" s="31"/>
      <c r="G45" s="31"/>
      <c r="H45" s="31"/>
      <c r="I45" s="31"/>
      <c r="J45" s="31"/>
      <c r="K45" s="32"/>
    </row>
    <row r="46" spans="1:11" ht="12.75">
      <c r="A46" s="13" t="s">
        <v>1</v>
      </c>
      <c r="B46" s="7"/>
      <c r="C46" s="6"/>
      <c r="D46" s="6"/>
      <c r="E46" s="6"/>
      <c r="F46" s="6"/>
      <c r="G46" s="6"/>
      <c r="H46" s="6"/>
      <c r="I46" s="6"/>
      <c r="J46" s="6"/>
      <c r="K46" s="26">
        <v>102541400</v>
      </c>
    </row>
    <row r="47" spans="1:11" ht="12.75">
      <c r="A47" s="16" t="s">
        <v>90</v>
      </c>
      <c r="B47" s="6">
        <v>24500</v>
      </c>
      <c r="C47" s="6"/>
      <c r="D47" s="6"/>
      <c r="E47" s="6"/>
      <c r="F47" s="6">
        <v>150000</v>
      </c>
      <c r="G47" s="6"/>
      <c r="H47" s="6"/>
      <c r="I47" s="6"/>
      <c r="J47" s="6"/>
      <c r="K47" s="26">
        <f>SUM(B47:J47)</f>
        <v>174500</v>
      </c>
    </row>
    <row r="48" spans="1:11" ht="12.75">
      <c r="A48" s="16" t="s">
        <v>67</v>
      </c>
      <c r="B48" s="6">
        <v>150000</v>
      </c>
      <c r="C48" s="6"/>
      <c r="D48" s="6"/>
      <c r="E48" s="6"/>
      <c r="F48" s="6">
        <v>-150000</v>
      </c>
      <c r="G48" s="6"/>
      <c r="H48" s="6"/>
      <c r="I48" s="6"/>
      <c r="J48" s="6"/>
      <c r="K48" s="26">
        <f aca="true" t="shared" si="6" ref="K48:K64">SUM(B48:J48)</f>
        <v>0</v>
      </c>
    </row>
    <row r="49" spans="1:11" ht="12.75">
      <c r="A49" s="25" t="s">
        <v>68</v>
      </c>
      <c r="B49" s="6"/>
      <c r="C49" s="6"/>
      <c r="D49" s="6"/>
      <c r="E49" s="6"/>
      <c r="F49" s="6">
        <v>472392</v>
      </c>
      <c r="G49" s="6"/>
      <c r="H49" s="6"/>
      <c r="I49" s="6"/>
      <c r="J49" s="6"/>
      <c r="K49" s="26">
        <f t="shared" si="6"/>
        <v>472392</v>
      </c>
    </row>
    <row r="50" spans="1:11" ht="12.75">
      <c r="A50" s="25" t="s">
        <v>75</v>
      </c>
      <c r="B50" s="6"/>
      <c r="C50" s="6"/>
      <c r="D50" s="6"/>
      <c r="E50" s="6"/>
      <c r="F50" s="40"/>
      <c r="G50" s="6">
        <v>80352000</v>
      </c>
      <c r="H50" s="6"/>
      <c r="I50" s="6"/>
      <c r="J50" s="6"/>
      <c r="K50" s="26">
        <f t="shared" si="6"/>
        <v>80352000</v>
      </c>
    </row>
    <row r="51" spans="1:11" ht="12.75">
      <c r="A51" s="16" t="s">
        <v>74</v>
      </c>
      <c r="B51" s="6"/>
      <c r="C51" s="6">
        <v>710640</v>
      </c>
      <c r="D51" s="6"/>
      <c r="E51" s="38"/>
      <c r="F51" s="6"/>
      <c r="G51" s="39"/>
      <c r="H51" s="6"/>
      <c r="I51" s="6"/>
      <c r="J51" s="6"/>
      <c r="K51" s="26">
        <f t="shared" si="6"/>
        <v>710640</v>
      </c>
    </row>
    <row r="52" spans="1:11" ht="12.75">
      <c r="A52" s="16" t="s">
        <v>76</v>
      </c>
      <c r="B52" s="6">
        <v>511600</v>
      </c>
      <c r="C52" s="6"/>
      <c r="D52" s="6"/>
      <c r="E52" s="6"/>
      <c r="F52" s="28"/>
      <c r="G52" s="6"/>
      <c r="H52" s="6"/>
      <c r="I52" s="6"/>
      <c r="J52" s="6"/>
      <c r="K52" s="26">
        <f t="shared" si="6"/>
        <v>511600</v>
      </c>
    </row>
    <row r="53" spans="1:11" ht="12.75">
      <c r="A53" s="16" t="s">
        <v>77</v>
      </c>
      <c r="B53" s="6">
        <v>164700</v>
      </c>
      <c r="C53" s="6"/>
      <c r="D53" s="6"/>
      <c r="E53" s="6"/>
      <c r="F53" s="6"/>
      <c r="G53" s="6"/>
      <c r="H53" s="6"/>
      <c r="I53" s="6"/>
      <c r="J53" s="6"/>
      <c r="K53" s="26">
        <f t="shared" si="6"/>
        <v>164700</v>
      </c>
    </row>
    <row r="54" spans="1:11" ht="12.75">
      <c r="A54" s="16" t="s">
        <v>73</v>
      </c>
      <c r="B54" s="6"/>
      <c r="C54" s="6"/>
      <c r="D54" s="6"/>
      <c r="E54" s="6"/>
      <c r="F54" s="6"/>
      <c r="G54" s="6">
        <v>600000</v>
      </c>
      <c r="H54" s="6"/>
      <c r="I54" s="6"/>
      <c r="J54" s="6"/>
      <c r="K54" s="26">
        <f t="shared" si="6"/>
        <v>600000</v>
      </c>
    </row>
    <row r="55" spans="1:11" ht="12.75">
      <c r="A55" s="16" t="s">
        <v>80</v>
      </c>
      <c r="B55" s="6">
        <v>191062.18</v>
      </c>
      <c r="C55" s="6"/>
      <c r="D55" s="6"/>
      <c r="E55" s="6"/>
      <c r="F55" s="6"/>
      <c r="G55" s="6"/>
      <c r="H55" s="6"/>
      <c r="I55" s="6"/>
      <c r="J55" s="6"/>
      <c r="K55" s="26">
        <f t="shared" si="6"/>
        <v>191062.18</v>
      </c>
    </row>
    <row r="56" spans="1:11" ht="12.75">
      <c r="A56" s="16" t="s">
        <v>69</v>
      </c>
      <c r="B56" s="6"/>
      <c r="C56" s="6"/>
      <c r="D56" s="6"/>
      <c r="E56" s="6"/>
      <c r="F56" s="6"/>
      <c r="G56" s="6">
        <v>1527878.4</v>
      </c>
      <c r="H56" s="6"/>
      <c r="I56" s="6"/>
      <c r="J56" s="6"/>
      <c r="K56" s="26">
        <f t="shared" si="6"/>
        <v>1527878.4</v>
      </c>
    </row>
    <row r="57" spans="1:11" ht="12.75">
      <c r="A57" s="16" t="s">
        <v>70</v>
      </c>
      <c r="B57" s="6"/>
      <c r="C57" s="6"/>
      <c r="D57" s="6"/>
      <c r="E57" s="6"/>
      <c r="F57" s="6">
        <v>2100000</v>
      </c>
      <c r="G57" s="6"/>
      <c r="H57" s="6"/>
      <c r="I57" s="6"/>
      <c r="J57" s="6"/>
      <c r="K57" s="26">
        <f t="shared" si="6"/>
        <v>2100000</v>
      </c>
    </row>
    <row r="58" spans="1:11" ht="12.75">
      <c r="A58" s="16" t="s">
        <v>79</v>
      </c>
      <c r="B58" s="6">
        <v>63926.22</v>
      </c>
      <c r="C58" s="6"/>
      <c r="D58" s="6"/>
      <c r="E58" s="6"/>
      <c r="F58" s="6"/>
      <c r="G58" s="6"/>
      <c r="H58" s="6"/>
      <c r="I58" s="6"/>
      <c r="J58" s="6"/>
      <c r="K58" s="26">
        <f>SUM(B58:J58)</f>
        <v>63926.22</v>
      </c>
    </row>
    <row r="59" spans="1:11" ht="12.75">
      <c r="A59" s="16" t="s">
        <v>87</v>
      </c>
      <c r="B59" s="6">
        <v>640000</v>
      </c>
      <c r="C59" s="6"/>
      <c r="D59" s="6"/>
      <c r="E59" s="6"/>
      <c r="F59" s="6"/>
      <c r="G59" s="6"/>
      <c r="H59" s="6"/>
      <c r="I59" s="6"/>
      <c r="J59" s="6"/>
      <c r="K59" s="26">
        <f>SUM(B59:J59)</f>
        <v>640000</v>
      </c>
    </row>
    <row r="60" spans="1:11" ht="12.75">
      <c r="A60" s="16" t="s">
        <v>78</v>
      </c>
      <c r="B60" s="6">
        <v>400000</v>
      </c>
      <c r="C60" s="6"/>
      <c r="D60" s="6"/>
      <c r="E60" s="6"/>
      <c r="F60" s="6"/>
      <c r="G60" s="6"/>
      <c r="H60" s="6"/>
      <c r="I60" s="6"/>
      <c r="J60" s="6"/>
      <c r="K60" s="26">
        <f>SUM(B60:J60)</f>
        <v>400000</v>
      </c>
    </row>
    <row r="61" spans="1:11" ht="12.75">
      <c r="A61" s="16" t="s">
        <v>71</v>
      </c>
      <c r="B61" s="6"/>
      <c r="C61" s="6"/>
      <c r="D61" s="6"/>
      <c r="E61" s="6"/>
      <c r="F61" s="6"/>
      <c r="G61" s="6">
        <v>2500000</v>
      </c>
      <c r="H61" s="6"/>
      <c r="I61" s="6"/>
      <c r="J61" s="6"/>
      <c r="K61" s="26">
        <f t="shared" si="6"/>
        <v>2500000</v>
      </c>
    </row>
    <row r="62" spans="1:11" ht="12.75">
      <c r="A62" s="16" t="s">
        <v>91</v>
      </c>
      <c r="B62" s="6">
        <v>120000</v>
      </c>
      <c r="C62" s="6"/>
      <c r="D62" s="6"/>
      <c r="E62" s="6"/>
      <c r="F62" s="6"/>
      <c r="G62" s="6"/>
      <c r="H62" s="6"/>
      <c r="I62" s="6"/>
      <c r="J62" s="6"/>
      <c r="K62" s="26">
        <f t="shared" si="6"/>
        <v>120000</v>
      </c>
    </row>
    <row r="63" spans="1:11" ht="12.75">
      <c r="A63" s="16" t="s">
        <v>72</v>
      </c>
      <c r="B63" s="6"/>
      <c r="C63" s="6"/>
      <c r="D63" s="6"/>
      <c r="E63" s="6"/>
      <c r="F63" s="6">
        <v>261000</v>
      </c>
      <c r="G63" s="6"/>
      <c r="H63" s="6"/>
      <c r="I63" s="6"/>
      <c r="J63" s="6"/>
      <c r="K63" s="26">
        <f t="shared" si="6"/>
        <v>261000</v>
      </c>
    </row>
    <row r="64" spans="1:11" ht="12.75">
      <c r="A64" s="33" t="s">
        <v>2</v>
      </c>
      <c r="B64" s="7">
        <f aca="true" t="shared" si="7" ref="B64:J64">SUM(B47:B63)</f>
        <v>2265788.4</v>
      </c>
      <c r="C64" s="7">
        <f t="shared" si="7"/>
        <v>710640</v>
      </c>
      <c r="D64" s="7">
        <f t="shared" si="7"/>
        <v>0</v>
      </c>
      <c r="E64" s="7">
        <f t="shared" si="7"/>
        <v>0</v>
      </c>
      <c r="F64" s="7">
        <f t="shared" si="7"/>
        <v>2833392</v>
      </c>
      <c r="G64" s="7">
        <f t="shared" si="7"/>
        <v>84979878.4</v>
      </c>
      <c r="H64" s="7">
        <f t="shared" si="7"/>
        <v>0</v>
      </c>
      <c r="I64" s="7">
        <f t="shared" si="7"/>
        <v>0</v>
      </c>
      <c r="J64" s="7">
        <f t="shared" si="7"/>
        <v>0</v>
      </c>
      <c r="K64" s="26">
        <f t="shared" si="6"/>
        <v>90789698.80000001</v>
      </c>
    </row>
    <row r="65" spans="1:11" ht="13.5" thickBot="1">
      <c r="A65" s="18" t="s">
        <v>6</v>
      </c>
      <c r="B65" s="19"/>
      <c r="C65" s="19"/>
      <c r="D65" s="19"/>
      <c r="E65" s="19"/>
      <c r="F65" s="19"/>
      <c r="G65" s="19"/>
      <c r="H65" s="19"/>
      <c r="I65" s="19"/>
      <c r="J65" s="19"/>
      <c r="K65" s="29">
        <f>K46+K64</f>
        <v>193331098.8</v>
      </c>
    </row>
    <row r="66" spans="1:11" ht="12.75">
      <c r="A66" s="30" t="s">
        <v>8</v>
      </c>
      <c r="B66" s="31"/>
      <c r="C66" s="31"/>
      <c r="D66" s="31"/>
      <c r="E66" s="31"/>
      <c r="F66" s="31"/>
      <c r="G66" s="31"/>
      <c r="H66" s="31"/>
      <c r="I66" s="31"/>
      <c r="J66" s="31"/>
      <c r="K66" s="32"/>
    </row>
    <row r="67" spans="1:11" ht="12.75">
      <c r="A67" s="13" t="s">
        <v>1</v>
      </c>
      <c r="B67" s="4"/>
      <c r="C67" s="6"/>
      <c r="D67" s="6"/>
      <c r="E67" s="6"/>
      <c r="F67" s="6"/>
      <c r="G67" s="6"/>
      <c r="H67" s="6"/>
      <c r="I67" s="6"/>
      <c r="J67" s="6"/>
      <c r="K67" s="26">
        <v>76942900</v>
      </c>
    </row>
    <row r="68" spans="1:11" ht="12.75">
      <c r="A68" s="16" t="s">
        <v>60</v>
      </c>
      <c r="B68" s="6">
        <v>741000</v>
      </c>
      <c r="C68" s="6"/>
      <c r="D68" s="6"/>
      <c r="E68" s="6"/>
      <c r="F68" s="6"/>
      <c r="G68" s="6"/>
      <c r="H68" s="6"/>
      <c r="I68" s="6"/>
      <c r="J68" s="6"/>
      <c r="K68" s="24">
        <f>SUM(B68:J68)</f>
        <v>741000</v>
      </c>
    </row>
    <row r="69" spans="1:11" ht="12.75">
      <c r="A69" s="16" t="s">
        <v>60</v>
      </c>
      <c r="B69" s="6"/>
      <c r="C69" s="6"/>
      <c r="D69" s="6"/>
      <c r="E69" s="6"/>
      <c r="F69" s="6">
        <v>-198000</v>
      </c>
      <c r="G69" s="6"/>
      <c r="H69" s="6"/>
      <c r="I69" s="6"/>
      <c r="J69" s="6"/>
      <c r="K69" s="24">
        <f>SUM(B69:J69)</f>
        <v>-198000</v>
      </c>
    </row>
    <row r="70" spans="1:11" ht="12.75">
      <c r="A70" s="25">
        <v>502</v>
      </c>
      <c r="B70" s="6"/>
      <c r="C70" s="6"/>
      <c r="D70" s="6"/>
      <c r="E70" s="6"/>
      <c r="F70" s="6">
        <v>-2572392</v>
      </c>
      <c r="G70" s="6"/>
      <c r="H70" s="6"/>
      <c r="I70" s="6"/>
      <c r="J70" s="6"/>
      <c r="K70" s="24">
        <f>SUM(B70:J70)</f>
        <v>-2572392</v>
      </c>
    </row>
    <row r="71" spans="1:11" ht="12.75">
      <c r="A71" s="25" t="s">
        <v>61</v>
      </c>
      <c r="B71" s="6"/>
      <c r="C71" s="6"/>
      <c r="D71" s="6"/>
      <c r="E71" s="6"/>
      <c r="F71" s="6">
        <v>-261000</v>
      </c>
      <c r="G71" s="6"/>
      <c r="H71" s="6"/>
      <c r="I71" s="6"/>
      <c r="J71" s="6"/>
      <c r="K71" s="24">
        <f>SUM(B71:J71)</f>
        <v>-261000</v>
      </c>
    </row>
    <row r="72" spans="1:11" ht="12.75">
      <c r="A72" s="25" t="s">
        <v>62</v>
      </c>
      <c r="B72" s="6">
        <v>1000000</v>
      </c>
      <c r="C72" s="6"/>
      <c r="D72" s="6"/>
      <c r="E72" s="8"/>
      <c r="F72" s="6"/>
      <c r="G72" s="6"/>
      <c r="H72" s="6"/>
      <c r="I72" s="6"/>
      <c r="J72" s="6"/>
      <c r="K72" s="24">
        <f aca="true" t="shared" si="8" ref="K72:K81">SUM(B72:J72)</f>
        <v>1000000</v>
      </c>
    </row>
    <row r="73" spans="1:11" ht="12.75">
      <c r="A73" s="25" t="s">
        <v>64</v>
      </c>
      <c r="B73" s="6"/>
      <c r="C73" s="6"/>
      <c r="D73" s="6"/>
      <c r="E73" s="6"/>
      <c r="F73" s="6">
        <v>148000</v>
      </c>
      <c r="G73" s="6"/>
      <c r="H73" s="6"/>
      <c r="I73" s="6"/>
      <c r="J73" s="6"/>
      <c r="K73" s="24">
        <f t="shared" si="8"/>
        <v>148000</v>
      </c>
    </row>
    <row r="74" spans="1:11" ht="12.75">
      <c r="A74" s="16" t="s">
        <v>22</v>
      </c>
      <c r="B74" s="6">
        <v>50000</v>
      </c>
      <c r="C74" s="6"/>
      <c r="D74" s="6"/>
      <c r="E74" s="6"/>
      <c r="F74" s="6"/>
      <c r="G74" s="6"/>
      <c r="H74" s="6"/>
      <c r="I74" s="6"/>
      <c r="J74" s="6"/>
      <c r="K74" s="24">
        <f t="shared" si="8"/>
        <v>50000</v>
      </c>
    </row>
    <row r="75" spans="1:11" ht="12.75">
      <c r="A75" s="16" t="s">
        <v>84</v>
      </c>
      <c r="B75" s="6">
        <v>750931</v>
      </c>
      <c r="C75" s="6"/>
      <c r="D75" s="6"/>
      <c r="E75" s="6"/>
      <c r="F75" s="6"/>
      <c r="G75" s="6"/>
      <c r="H75" s="6"/>
      <c r="I75" s="6"/>
      <c r="J75" s="6"/>
      <c r="K75" s="24">
        <f t="shared" si="8"/>
        <v>750931</v>
      </c>
    </row>
    <row r="76" spans="1:11" ht="12.75">
      <c r="A76" s="16" t="s">
        <v>85</v>
      </c>
      <c r="B76" s="6">
        <v>277780</v>
      </c>
      <c r="C76" s="6"/>
      <c r="D76" s="6"/>
      <c r="E76" s="6"/>
      <c r="F76" s="6"/>
      <c r="G76" s="6"/>
      <c r="H76" s="6"/>
      <c r="I76" s="6"/>
      <c r="J76" s="6"/>
      <c r="K76" s="24">
        <f t="shared" si="8"/>
        <v>277780</v>
      </c>
    </row>
    <row r="77" spans="1:11" ht="12.75">
      <c r="A77" s="16" t="s">
        <v>65</v>
      </c>
      <c r="B77" s="6"/>
      <c r="C77" s="6"/>
      <c r="D77" s="6"/>
      <c r="E77" s="6"/>
      <c r="F77" s="6">
        <v>50000</v>
      </c>
      <c r="G77" s="6"/>
      <c r="H77" s="6"/>
      <c r="I77" s="6"/>
      <c r="J77" s="6"/>
      <c r="K77" s="24">
        <f t="shared" si="8"/>
        <v>50000</v>
      </c>
    </row>
    <row r="78" spans="1:11" ht="12.75">
      <c r="A78" s="16" t="s">
        <v>66</v>
      </c>
      <c r="B78" s="6">
        <v>755660</v>
      </c>
      <c r="C78" s="6"/>
      <c r="D78" s="6"/>
      <c r="E78" s="6"/>
      <c r="F78" s="6"/>
      <c r="G78" s="6"/>
      <c r="H78" s="6"/>
      <c r="I78" s="6"/>
      <c r="J78" s="6"/>
      <c r="K78" s="24">
        <f t="shared" si="8"/>
        <v>755660</v>
      </c>
    </row>
    <row r="79" spans="1:11" ht="12.75">
      <c r="A79" s="16" t="s">
        <v>47</v>
      </c>
      <c r="B79" s="6"/>
      <c r="C79" s="6"/>
      <c r="D79" s="6"/>
      <c r="E79" s="6"/>
      <c r="F79" s="8"/>
      <c r="G79" s="6"/>
      <c r="H79" s="6"/>
      <c r="I79" s="6"/>
      <c r="J79" s="6"/>
      <c r="K79" s="24">
        <f t="shared" si="8"/>
        <v>0</v>
      </c>
    </row>
    <row r="80" spans="1:11" ht="12.75">
      <c r="A80" s="16" t="s">
        <v>48</v>
      </c>
      <c r="B80" s="6"/>
      <c r="C80" s="6"/>
      <c r="D80" s="6"/>
      <c r="E80" s="6"/>
      <c r="F80" s="8"/>
      <c r="G80" s="6"/>
      <c r="H80" s="6"/>
      <c r="I80" s="6"/>
      <c r="J80" s="6"/>
      <c r="K80" s="24">
        <f t="shared" si="8"/>
        <v>0</v>
      </c>
    </row>
    <row r="81" spans="1:11" ht="12.75">
      <c r="A81" s="16" t="s">
        <v>49</v>
      </c>
      <c r="B81" s="6"/>
      <c r="C81" s="6"/>
      <c r="D81" s="6"/>
      <c r="E81" s="6"/>
      <c r="F81" s="8"/>
      <c r="G81" s="6"/>
      <c r="H81" s="6"/>
      <c r="I81" s="6"/>
      <c r="J81" s="6"/>
      <c r="K81" s="24">
        <f t="shared" si="8"/>
        <v>0</v>
      </c>
    </row>
    <row r="82" spans="1:11" ht="12.75">
      <c r="A82" s="16" t="s">
        <v>2</v>
      </c>
      <c r="B82" s="6">
        <f aca="true" t="shared" si="9" ref="B82:J82">SUM(B68:B81)</f>
        <v>3575371</v>
      </c>
      <c r="C82" s="6">
        <f t="shared" si="9"/>
        <v>0</v>
      </c>
      <c r="D82" s="6">
        <f t="shared" si="9"/>
        <v>0</v>
      </c>
      <c r="E82" s="6">
        <f t="shared" si="9"/>
        <v>0</v>
      </c>
      <c r="F82" s="6">
        <f t="shared" si="9"/>
        <v>-2833392</v>
      </c>
      <c r="G82" s="6">
        <f t="shared" si="9"/>
        <v>0</v>
      </c>
      <c r="H82" s="6">
        <f t="shared" si="9"/>
        <v>0</v>
      </c>
      <c r="I82" s="6">
        <f t="shared" si="9"/>
        <v>0</v>
      </c>
      <c r="J82" s="6">
        <f t="shared" si="9"/>
        <v>0</v>
      </c>
      <c r="K82" s="24">
        <f>SUM(B82:J82)</f>
        <v>741979</v>
      </c>
    </row>
    <row r="83" spans="1:11" ht="13.5" thickBot="1">
      <c r="A83" s="18" t="s">
        <v>6</v>
      </c>
      <c r="B83" s="19"/>
      <c r="C83" s="19"/>
      <c r="D83" s="19"/>
      <c r="E83" s="19"/>
      <c r="F83" s="19"/>
      <c r="G83" s="19"/>
      <c r="H83" s="19"/>
      <c r="I83" s="19"/>
      <c r="J83" s="19"/>
      <c r="K83" s="20">
        <f>K67+K82</f>
        <v>77684879</v>
      </c>
    </row>
    <row r="84" spans="1:11" ht="12.75">
      <c r="A84" s="30" t="s">
        <v>9</v>
      </c>
      <c r="B84" s="31"/>
      <c r="C84" s="31"/>
      <c r="D84" s="31"/>
      <c r="E84" s="31"/>
      <c r="F84" s="31"/>
      <c r="G84" s="31"/>
      <c r="H84" s="31"/>
      <c r="I84" s="31"/>
      <c r="J84" s="31"/>
      <c r="K84" s="32"/>
    </row>
    <row r="85" spans="1:11" ht="12.75">
      <c r="A85" s="13" t="s">
        <v>1</v>
      </c>
      <c r="B85" s="7">
        <v>0</v>
      </c>
      <c r="C85" s="6"/>
      <c r="D85" s="6"/>
      <c r="E85" s="6"/>
      <c r="F85" s="6"/>
      <c r="G85" s="6"/>
      <c r="H85" s="6"/>
      <c r="I85" s="6"/>
      <c r="J85" s="6"/>
      <c r="K85" s="24"/>
    </row>
    <row r="86" spans="1:11" ht="12.75">
      <c r="A86" s="36" t="s">
        <v>15</v>
      </c>
      <c r="B86" s="6"/>
      <c r="C86" s="6"/>
      <c r="D86" s="6"/>
      <c r="E86" s="6"/>
      <c r="F86" s="6"/>
      <c r="G86" s="6"/>
      <c r="H86" s="6"/>
      <c r="I86" s="6"/>
      <c r="J86" s="6"/>
      <c r="K86" s="24">
        <f>SUM(B86:J86)</f>
        <v>0</v>
      </c>
    </row>
    <row r="87" spans="1:11" ht="12.75">
      <c r="A87" s="25"/>
      <c r="B87" s="6"/>
      <c r="C87" s="6"/>
      <c r="D87" s="6"/>
      <c r="E87" s="6"/>
      <c r="F87" s="6"/>
      <c r="G87" s="6"/>
      <c r="H87" s="6"/>
      <c r="I87" s="6"/>
      <c r="J87" s="6"/>
      <c r="K87" s="24">
        <f>SUM(B87:J87)</f>
        <v>0</v>
      </c>
    </row>
    <row r="88" spans="1:11" ht="12.75">
      <c r="A88" s="25" t="s">
        <v>2</v>
      </c>
      <c r="B88" s="6">
        <f>SUM(B86:B87)</f>
        <v>0</v>
      </c>
      <c r="C88" s="6">
        <f aca="true" t="shared" si="10" ref="C88:J88">SUM(C86:C87)</f>
        <v>0</v>
      </c>
      <c r="D88" s="6">
        <f t="shared" si="10"/>
        <v>0</v>
      </c>
      <c r="E88" s="6">
        <f t="shared" si="10"/>
        <v>0</v>
      </c>
      <c r="F88" s="6">
        <f t="shared" si="10"/>
        <v>0</v>
      </c>
      <c r="G88" s="6">
        <f t="shared" si="10"/>
        <v>0</v>
      </c>
      <c r="H88" s="6">
        <f t="shared" si="10"/>
        <v>0</v>
      </c>
      <c r="I88" s="6">
        <f t="shared" si="10"/>
        <v>0</v>
      </c>
      <c r="J88" s="6">
        <f t="shared" si="10"/>
        <v>0</v>
      </c>
      <c r="K88" s="24">
        <f>SUM(B88:J88)</f>
        <v>0</v>
      </c>
    </row>
    <row r="89" spans="1:11" ht="13.5" thickBot="1">
      <c r="A89" s="18" t="s">
        <v>6</v>
      </c>
      <c r="B89" s="19"/>
      <c r="C89" s="19"/>
      <c r="D89" s="19"/>
      <c r="E89" s="19"/>
      <c r="F89" s="19"/>
      <c r="G89" s="19"/>
      <c r="H89" s="19"/>
      <c r="I89" s="19"/>
      <c r="J89" s="19"/>
      <c r="K89" s="29">
        <f>B85+K88</f>
        <v>0</v>
      </c>
    </row>
    <row r="90" spans="1:11" ht="12.75">
      <c r="A90" s="28" t="s">
        <v>11</v>
      </c>
      <c r="B90" s="34">
        <f aca="true" t="shared" si="11" ref="B90:K90">B13+B32+B43+B64+B82+B88</f>
        <v>7163159.4</v>
      </c>
      <c r="C90" s="34">
        <f t="shared" si="11"/>
        <v>1620217</v>
      </c>
      <c r="D90" s="34">
        <f t="shared" si="11"/>
        <v>2431590</v>
      </c>
      <c r="E90" s="34">
        <f t="shared" si="11"/>
        <v>0</v>
      </c>
      <c r="F90" s="34">
        <f t="shared" si="11"/>
        <v>-300000</v>
      </c>
      <c r="G90" s="34">
        <f t="shared" si="11"/>
        <v>91590723.4</v>
      </c>
      <c r="H90" s="34">
        <f t="shared" si="11"/>
        <v>-1312</v>
      </c>
      <c r="I90" s="34">
        <f t="shared" si="11"/>
        <v>300000</v>
      </c>
      <c r="J90" s="34">
        <f t="shared" si="11"/>
        <v>0</v>
      </c>
      <c r="K90" s="35">
        <f t="shared" si="11"/>
        <v>102804377.80000001</v>
      </c>
    </row>
    <row r="91" spans="1:11" ht="12.75">
      <c r="A91" s="6" t="s">
        <v>10</v>
      </c>
      <c r="B91" s="6"/>
      <c r="C91" s="6"/>
      <c r="D91" s="6"/>
      <c r="E91" s="6"/>
      <c r="F91" s="6"/>
      <c r="G91" s="6"/>
      <c r="H91" s="6"/>
      <c r="I91" s="6"/>
      <c r="J91" s="6"/>
      <c r="K91" s="4">
        <f>SUM(K14,K33,K44,K65,K83,K89)</f>
        <v>725111921.8</v>
      </c>
    </row>
    <row r="92" ht="12.75">
      <c r="A92" s="41"/>
    </row>
  </sheetData>
  <printOptions/>
  <pageMargins left="0.3937007874015748" right="0" top="0.1968503937007874" bottom="0" header="0.5118110236220472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7"/>
  <sheetViews>
    <sheetView workbookViewId="0" topLeftCell="A1">
      <selection activeCell="G21" sqref="G21"/>
    </sheetView>
  </sheetViews>
  <sheetFormatPr defaultColWidth="9.00390625" defaultRowHeight="12.75"/>
  <cols>
    <col min="6" max="6" width="9.875" style="0" customWidth="1"/>
    <col min="7" max="7" width="10.75390625" style="0" customWidth="1"/>
    <col min="8" max="8" width="8.25390625" style="0" customWidth="1"/>
  </cols>
  <sheetData>
    <row r="2" spans="1:9" ht="21" customHeight="1">
      <c r="A2" s="6"/>
      <c r="B2" s="48" t="s">
        <v>42</v>
      </c>
      <c r="C2" s="48"/>
      <c r="D2" s="48" t="s">
        <v>43</v>
      </c>
      <c r="E2" s="48"/>
      <c r="F2" s="49" t="s">
        <v>44</v>
      </c>
      <c r="G2" s="50"/>
      <c r="H2" s="51"/>
      <c r="I2" s="45" t="s">
        <v>45</v>
      </c>
    </row>
    <row r="3" spans="1:9" ht="12.75">
      <c r="A3" s="6"/>
      <c r="B3" s="44" t="s">
        <v>40</v>
      </c>
      <c r="C3" s="44" t="s">
        <v>41</v>
      </c>
      <c r="D3" s="44" t="s">
        <v>40</v>
      </c>
      <c r="E3" s="44" t="s">
        <v>41</v>
      </c>
      <c r="F3" s="44" t="s">
        <v>40</v>
      </c>
      <c r="G3" s="44" t="s">
        <v>41</v>
      </c>
      <c r="H3" s="46" t="s">
        <v>2</v>
      </c>
      <c r="I3" s="46" t="s">
        <v>41</v>
      </c>
    </row>
    <row r="4" spans="1:9" ht="12.75">
      <c r="A4" s="6" t="s">
        <v>31</v>
      </c>
      <c r="B4" s="6">
        <v>6400</v>
      </c>
      <c r="C4" s="6">
        <v>384</v>
      </c>
      <c r="D4" s="6">
        <v>1375.2</v>
      </c>
      <c r="E4" s="6">
        <v>152.8</v>
      </c>
      <c r="F4" s="6">
        <f>D4-B4</f>
        <v>-5024.8</v>
      </c>
      <c r="G4" s="6">
        <f>E4-C4</f>
        <v>-231.2</v>
      </c>
      <c r="H4" s="8">
        <f>F4+G4</f>
        <v>-5256</v>
      </c>
      <c r="I4" s="8">
        <v>-256</v>
      </c>
    </row>
    <row r="5" spans="1:9" ht="12.75">
      <c r="A5" s="6" t="s">
        <v>32</v>
      </c>
      <c r="B5" s="6">
        <v>3494.7</v>
      </c>
      <c r="C5" s="6">
        <v>209.7</v>
      </c>
      <c r="D5" s="6">
        <v>4810.2</v>
      </c>
      <c r="E5" s="6">
        <v>534.5</v>
      </c>
      <c r="F5" s="6">
        <f aca="true" t="shared" si="0" ref="F5:F16">D5-B5</f>
        <v>1315.5</v>
      </c>
      <c r="G5" s="6">
        <f aca="true" t="shared" si="1" ref="G5:G16">E5-C5</f>
        <v>324.8</v>
      </c>
      <c r="H5" s="8">
        <f aca="true" t="shared" si="2" ref="H5:H16">F5+G5</f>
        <v>1640.3</v>
      </c>
      <c r="I5" s="8">
        <v>-139.8</v>
      </c>
    </row>
    <row r="6" spans="1:9" ht="12.75">
      <c r="A6" s="6" t="s">
        <v>33</v>
      </c>
      <c r="B6" s="6">
        <v>5613.5</v>
      </c>
      <c r="C6" s="6">
        <v>336.9</v>
      </c>
      <c r="D6" s="6">
        <v>634.4</v>
      </c>
      <c r="E6" s="6">
        <v>70.5</v>
      </c>
      <c r="F6" s="6">
        <f t="shared" si="0"/>
        <v>-4979.1</v>
      </c>
      <c r="G6" s="6">
        <f t="shared" si="1"/>
        <v>-266.4</v>
      </c>
      <c r="H6" s="8">
        <f t="shared" si="2"/>
        <v>-5245.5</v>
      </c>
      <c r="I6" s="8">
        <v>-224.4</v>
      </c>
    </row>
    <row r="7" spans="1:9" ht="12.75">
      <c r="A7" s="6" t="s">
        <v>34</v>
      </c>
      <c r="B7" s="6"/>
      <c r="C7" s="6"/>
      <c r="D7" s="6">
        <v>2354.6</v>
      </c>
      <c r="E7" s="6">
        <v>261.6</v>
      </c>
      <c r="F7" s="6">
        <f t="shared" si="0"/>
        <v>2354.6</v>
      </c>
      <c r="G7" s="6">
        <f t="shared" si="1"/>
        <v>261.6</v>
      </c>
      <c r="H7" s="8">
        <f t="shared" si="2"/>
        <v>2616.2</v>
      </c>
      <c r="I7" s="6"/>
    </row>
    <row r="8" spans="1:9" ht="12.75">
      <c r="A8" s="6" t="s">
        <v>28</v>
      </c>
      <c r="B8" s="6"/>
      <c r="C8" s="6"/>
      <c r="D8" s="6">
        <v>225</v>
      </c>
      <c r="E8" s="6">
        <v>25</v>
      </c>
      <c r="F8" s="6">
        <f t="shared" si="0"/>
        <v>225</v>
      </c>
      <c r="G8" s="6">
        <f t="shared" si="1"/>
        <v>25</v>
      </c>
      <c r="H8" s="8">
        <f t="shared" si="2"/>
        <v>250</v>
      </c>
      <c r="I8" s="6"/>
    </row>
    <row r="9" spans="1:9" ht="12.75">
      <c r="A9" s="6" t="s">
        <v>19</v>
      </c>
      <c r="B9" s="6"/>
      <c r="C9" s="6"/>
      <c r="D9" s="6">
        <v>225</v>
      </c>
      <c r="E9" s="6">
        <v>25</v>
      </c>
      <c r="F9" s="6">
        <f t="shared" si="0"/>
        <v>225</v>
      </c>
      <c r="G9" s="6">
        <f t="shared" si="1"/>
        <v>25</v>
      </c>
      <c r="H9" s="8">
        <f t="shared" si="2"/>
        <v>250</v>
      </c>
      <c r="I9" s="6"/>
    </row>
    <row r="10" spans="1:9" ht="12.75">
      <c r="A10" s="6" t="s">
        <v>35</v>
      </c>
      <c r="B10" s="6">
        <v>800</v>
      </c>
      <c r="C10" s="6">
        <v>48</v>
      </c>
      <c r="D10" s="6">
        <v>441</v>
      </c>
      <c r="E10" s="6">
        <v>49</v>
      </c>
      <c r="F10" s="6">
        <f t="shared" si="0"/>
        <v>-359</v>
      </c>
      <c r="G10" s="6">
        <f t="shared" si="1"/>
        <v>1</v>
      </c>
      <c r="H10" s="8">
        <f t="shared" si="2"/>
        <v>-358</v>
      </c>
      <c r="I10" s="8">
        <v>-152</v>
      </c>
    </row>
    <row r="11" spans="1:9" ht="12.75">
      <c r="A11" s="6" t="s">
        <v>18</v>
      </c>
      <c r="B11" s="6">
        <v>1120</v>
      </c>
      <c r="C11" s="6">
        <v>67.2</v>
      </c>
      <c r="D11" s="6">
        <v>162</v>
      </c>
      <c r="E11" s="6">
        <v>18</v>
      </c>
      <c r="F11" s="6">
        <f t="shared" si="0"/>
        <v>-958</v>
      </c>
      <c r="G11" s="6">
        <f t="shared" si="1"/>
        <v>-49.2</v>
      </c>
      <c r="H11" s="8">
        <f t="shared" si="2"/>
        <v>-1007.2</v>
      </c>
      <c r="I11" s="8">
        <v>-44.8</v>
      </c>
    </row>
    <row r="12" spans="1:9" ht="12.75">
      <c r="A12" s="6" t="s">
        <v>36</v>
      </c>
      <c r="B12" s="6"/>
      <c r="C12" s="6"/>
      <c r="D12" s="6">
        <v>22.5</v>
      </c>
      <c r="E12" s="6">
        <v>2.5</v>
      </c>
      <c r="F12" s="6">
        <f t="shared" si="0"/>
        <v>22.5</v>
      </c>
      <c r="G12" s="6">
        <f t="shared" si="1"/>
        <v>2.5</v>
      </c>
      <c r="H12" s="8">
        <f t="shared" si="2"/>
        <v>25</v>
      </c>
      <c r="I12" s="6"/>
    </row>
    <row r="13" spans="1:9" ht="12.75">
      <c r="A13" s="6" t="s">
        <v>37</v>
      </c>
      <c r="B13" s="6"/>
      <c r="C13" s="6"/>
      <c r="D13" s="6">
        <v>36</v>
      </c>
      <c r="E13" s="6">
        <v>4</v>
      </c>
      <c r="F13" s="6">
        <f t="shared" si="0"/>
        <v>36</v>
      </c>
      <c r="G13" s="6">
        <f t="shared" si="1"/>
        <v>4</v>
      </c>
      <c r="H13" s="8">
        <f t="shared" si="2"/>
        <v>40</v>
      </c>
      <c r="I13" s="6"/>
    </row>
    <row r="14" spans="1:9" ht="12.75">
      <c r="A14" s="6" t="s">
        <v>38</v>
      </c>
      <c r="B14" s="6"/>
      <c r="C14" s="6"/>
      <c r="D14" s="6">
        <v>18</v>
      </c>
      <c r="E14" s="6">
        <v>2</v>
      </c>
      <c r="F14" s="6">
        <f t="shared" si="0"/>
        <v>18</v>
      </c>
      <c r="G14" s="6">
        <f t="shared" si="1"/>
        <v>2</v>
      </c>
      <c r="H14" s="8">
        <f t="shared" si="2"/>
        <v>20</v>
      </c>
      <c r="I14" s="6"/>
    </row>
    <row r="15" spans="1:9" ht="12.75">
      <c r="A15" s="6" t="s">
        <v>39</v>
      </c>
      <c r="B15" s="6"/>
      <c r="C15" s="6"/>
      <c r="D15" s="6">
        <v>45</v>
      </c>
      <c r="E15" s="6">
        <v>5</v>
      </c>
      <c r="F15" s="6">
        <f t="shared" si="0"/>
        <v>45</v>
      </c>
      <c r="G15" s="6">
        <f t="shared" si="1"/>
        <v>5</v>
      </c>
      <c r="H15" s="8">
        <f t="shared" si="2"/>
        <v>50</v>
      </c>
      <c r="I15" s="6"/>
    </row>
    <row r="16" spans="1:9" ht="12.75">
      <c r="A16" s="6" t="s">
        <v>0</v>
      </c>
      <c r="B16" s="6"/>
      <c r="C16" s="6"/>
      <c r="D16" s="6">
        <v>108</v>
      </c>
      <c r="E16" s="6">
        <v>12</v>
      </c>
      <c r="F16" s="6">
        <f t="shared" si="0"/>
        <v>108</v>
      </c>
      <c r="G16" s="6">
        <f t="shared" si="1"/>
        <v>12</v>
      </c>
      <c r="H16" s="8">
        <f t="shared" si="2"/>
        <v>120</v>
      </c>
      <c r="I16" s="6"/>
    </row>
    <row r="17" spans="1:9" ht="12.75">
      <c r="A17" s="6" t="s">
        <v>2</v>
      </c>
      <c r="B17" s="6">
        <f>SUM(B4:B16)</f>
        <v>17428.2</v>
      </c>
      <c r="C17" s="6">
        <f aca="true" t="shared" si="3" ref="C17:I17">SUM(C4:C16)</f>
        <v>1045.8</v>
      </c>
      <c r="D17" s="6">
        <f t="shared" si="3"/>
        <v>10456.9</v>
      </c>
      <c r="E17" s="6">
        <f t="shared" si="3"/>
        <v>1161.9</v>
      </c>
      <c r="F17" s="6">
        <f t="shared" si="3"/>
        <v>-6971.300000000001</v>
      </c>
      <c r="G17" s="6">
        <f t="shared" si="3"/>
        <v>116.10000000000007</v>
      </c>
      <c r="H17" s="6">
        <f t="shared" si="3"/>
        <v>-6855.200000000001</v>
      </c>
      <c r="I17" s="6">
        <f t="shared" si="3"/>
        <v>-817</v>
      </c>
    </row>
  </sheetData>
  <mergeCells count="3">
    <mergeCell ref="B2:C2"/>
    <mergeCell ref="D2:E2"/>
    <mergeCell ref="F2:H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Мухина Мария Леонидовна</cp:lastModifiedBy>
  <cp:lastPrinted>2010-05-25T10:45:41Z</cp:lastPrinted>
  <dcterms:created xsi:type="dcterms:W3CDTF">2008-04-02T07:19:58Z</dcterms:created>
  <dcterms:modified xsi:type="dcterms:W3CDTF">2010-05-26T02:32:23Z</dcterms:modified>
  <cp:category/>
  <cp:version/>
  <cp:contentType/>
  <cp:contentStatus/>
</cp:coreProperties>
</file>